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75" windowWidth="18195" windowHeight="7395"/>
  </bookViews>
  <sheets>
    <sheet name="Podaci o studentima" sheetId="1" r:id="rId1"/>
  </sheets>
  <definedNames>
    <definedName name="_xlnm._FilterDatabase" localSheetId="0" hidden="1">'Podaci o studentima'!$A$1:$H$20</definedName>
  </definedNames>
  <calcPr calcId="125725"/>
</workbook>
</file>

<file path=xl/calcChain.xml><?xml version="1.0" encoding="utf-8"?>
<calcChain xmlns="http://schemas.openxmlformats.org/spreadsheetml/2006/main">
  <c r="G24" i="1"/>
  <c r="G23"/>
  <c r="G22"/>
  <c r="G21"/>
  <c r="B21"/>
  <c r="A21"/>
  <c r="D2"/>
  <c r="D8"/>
  <c r="D9"/>
  <c r="D10"/>
  <c r="D3"/>
  <c r="D20"/>
  <c r="D16"/>
  <c r="D14"/>
  <c r="D17"/>
  <c r="D4"/>
  <c r="D5"/>
  <c r="D6"/>
  <c r="D7"/>
  <c r="D11"/>
  <c r="D12"/>
  <c r="D13"/>
  <c r="D15"/>
  <c r="D18"/>
  <c r="D19"/>
</calcChain>
</file>

<file path=xl/sharedStrings.xml><?xml version="1.0" encoding="utf-8"?>
<sst xmlns="http://schemas.openxmlformats.org/spreadsheetml/2006/main" count="113" uniqueCount="93">
  <si>
    <t>Rbr</t>
  </si>
  <si>
    <t>Ime</t>
  </si>
  <si>
    <t>Prezime</t>
  </si>
  <si>
    <t>Indeks</t>
  </si>
  <si>
    <t>Rodno mesto</t>
  </si>
  <si>
    <t>Srećan broj</t>
  </si>
  <si>
    <t>Omiljena životinja</t>
  </si>
  <si>
    <t>Filip</t>
  </si>
  <si>
    <t>Kostić</t>
  </si>
  <si>
    <t>057/2010</t>
  </si>
  <si>
    <t>Dejan</t>
  </si>
  <si>
    <t>Milosavljević</t>
  </si>
  <si>
    <t>025/2014</t>
  </si>
  <si>
    <t>Željko</t>
  </si>
  <si>
    <t>Simić</t>
  </si>
  <si>
    <t>256/2015</t>
  </si>
  <si>
    <t>Ivanka</t>
  </si>
  <si>
    <t>Antić</t>
  </si>
  <si>
    <t>158/2014</t>
  </si>
  <si>
    <t>Milica</t>
  </si>
  <si>
    <t>Marić</t>
  </si>
  <si>
    <t>119/2016</t>
  </si>
  <si>
    <t>Milan</t>
  </si>
  <si>
    <t>Radin</t>
  </si>
  <si>
    <t>127/2011</t>
  </si>
  <si>
    <t>Nikola</t>
  </si>
  <si>
    <t>Aleksić</t>
  </si>
  <si>
    <t>089/2015</t>
  </si>
  <si>
    <t>Denis</t>
  </si>
  <si>
    <t>Jovičić</t>
  </si>
  <si>
    <t>026/2012</t>
  </si>
  <si>
    <t>Anica</t>
  </si>
  <si>
    <t>Perić</t>
  </si>
  <si>
    <t>458/2013</t>
  </si>
  <si>
    <t>Ivan</t>
  </si>
  <si>
    <t>222/2015</t>
  </si>
  <si>
    <t>Aleksa</t>
  </si>
  <si>
    <t>Dimić</t>
  </si>
  <si>
    <t>077/2013</t>
  </si>
  <si>
    <t>Žana</t>
  </si>
  <si>
    <t>Ivković</t>
  </si>
  <si>
    <t>226/2011</t>
  </si>
  <si>
    <t>Marko</t>
  </si>
  <si>
    <t>Jovanović</t>
  </si>
  <si>
    <t>018/2015</t>
  </si>
  <si>
    <t>Žarko</t>
  </si>
  <si>
    <t>Stojisavljević</t>
  </si>
  <si>
    <t>128/2012</t>
  </si>
  <si>
    <t>Aljioša</t>
  </si>
  <si>
    <t>Ivanović</t>
  </si>
  <si>
    <t>126/2015</t>
  </si>
  <si>
    <t>Jovana</t>
  </si>
  <si>
    <t>Nikolić</t>
  </si>
  <si>
    <t>123/2016</t>
  </si>
  <si>
    <t>Jovan</t>
  </si>
  <si>
    <t>Savić</t>
  </si>
  <si>
    <t>045/2014</t>
  </si>
  <si>
    <t>Kosta</t>
  </si>
  <si>
    <t>Belić</t>
  </si>
  <si>
    <t>233/2011</t>
  </si>
  <si>
    <t>Milena</t>
  </si>
  <si>
    <t>055/2014</t>
  </si>
  <si>
    <t>Pančevo</t>
  </si>
  <si>
    <t>Beograd</t>
  </si>
  <si>
    <t>Niš</t>
  </si>
  <si>
    <t>Novi Sad</t>
  </si>
  <si>
    <t>Subotica</t>
  </si>
  <si>
    <t>Prijedor</t>
  </si>
  <si>
    <t>Prokuplje</t>
  </si>
  <si>
    <t>Pirot</t>
  </si>
  <si>
    <t>Kragujevac</t>
  </si>
  <si>
    <t>Kraljevo</t>
  </si>
  <si>
    <t>Kikinda</t>
  </si>
  <si>
    <t>Loznica</t>
  </si>
  <si>
    <t>Valjevo</t>
  </si>
  <si>
    <t>mačka</t>
  </si>
  <si>
    <t>pas</t>
  </si>
  <si>
    <t>zec</t>
  </si>
  <si>
    <t>zmija</t>
  </si>
  <si>
    <t>pauk</t>
  </si>
  <si>
    <t>miš</t>
  </si>
  <si>
    <t>iguana</t>
  </si>
  <si>
    <t>Ime i Prezime</t>
  </si>
  <si>
    <t>K1</t>
  </si>
  <si>
    <t>M1:N4</t>
  </si>
  <si>
    <t>O1</t>
  </si>
  <si>
    <t>S3:S5</t>
  </si>
  <si>
    <t>N9:P9</t>
  </si>
  <si>
    <t>P10</t>
  </si>
  <si>
    <t>R12:S12</t>
  </si>
  <si>
    <t>T10:T15</t>
  </si>
  <si>
    <t>N12:O15</t>
  </si>
  <si>
    <t>K25:M27</t>
  </si>
</sst>
</file>

<file path=xl/styles.xml><?xml version="1.0" encoding="utf-8"?>
<styleSheet xmlns="http://schemas.openxmlformats.org/spreadsheetml/2006/main">
  <numFmts count="2">
    <numFmt numFmtId="167" formatCode="0.0000"/>
    <numFmt numFmtId="170" formatCode="0.00000"/>
  </numFmts>
  <fonts count="3">
    <font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9C65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16">
    <xf numFmtId="0" fontId="0" fillId="0" borderId="0" xfId="0"/>
    <xf numFmtId="0" fontId="2" fillId="2" borderId="0" xfId="1" applyFont="1"/>
    <xf numFmtId="1" fontId="0" fillId="0" borderId="0" xfId="0" applyNumberFormat="1"/>
    <xf numFmtId="49" fontId="0" fillId="0" borderId="0" xfId="0" applyNumberFormat="1"/>
    <xf numFmtId="49" fontId="0" fillId="0" borderId="0" xfId="0" applyNumberFormat="1" applyAlignment="1">
      <alignment horizontal="right"/>
    </xf>
    <xf numFmtId="0" fontId="0" fillId="0" borderId="0" xfId="0" applyNumberFormat="1"/>
    <xf numFmtId="0" fontId="0" fillId="3" borderId="0" xfId="0" applyFill="1" applyAlignment="1">
      <alignment horizontal="center"/>
    </xf>
    <xf numFmtId="0" fontId="0" fillId="5" borderId="0" xfId="0" applyFill="1" applyAlignment="1">
      <alignment horizontal="center"/>
    </xf>
    <xf numFmtId="0" fontId="0" fillId="4" borderId="0" xfId="0" applyFill="1" applyAlignment="1">
      <alignment horizontal="center" vertical="center"/>
    </xf>
    <xf numFmtId="0" fontId="0" fillId="5" borderId="0" xfId="0" applyFill="1" applyAlignment="1">
      <alignment horizontal="center" vertical="center"/>
    </xf>
    <xf numFmtId="1" fontId="0" fillId="0" borderId="1" xfId="0" applyNumberFormat="1" applyBorder="1"/>
    <xf numFmtId="49" fontId="0" fillId="0" borderId="1" xfId="0" applyNumberFormat="1" applyBorder="1"/>
    <xf numFmtId="0" fontId="0" fillId="0" borderId="1" xfId="0" applyNumberFormat="1" applyBorder="1"/>
    <xf numFmtId="49" fontId="0" fillId="0" borderId="1" xfId="0" applyNumberFormat="1" applyBorder="1" applyAlignment="1">
      <alignment horizontal="right"/>
    </xf>
    <xf numFmtId="167" fontId="0" fillId="0" borderId="0" xfId="0" applyNumberFormat="1"/>
    <xf numFmtId="170" fontId="0" fillId="0" borderId="0" xfId="0" applyNumberFormat="1"/>
  </cellXfs>
  <cellStyles count="2">
    <cellStyle name="Neutral" xfId="1" builtinId="2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27"/>
  <sheetViews>
    <sheetView tabSelected="1" workbookViewId="0">
      <selection activeCell="H23" sqref="H23"/>
    </sheetView>
  </sheetViews>
  <sheetFormatPr defaultRowHeight="15"/>
  <cols>
    <col min="2" max="2" width="14" customWidth="1"/>
    <col min="3" max="3" width="13.140625" customWidth="1"/>
    <col min="4" max="4" width="17.7109375" customWidth="1"/>
    <col min="6" max="6" width="14.5703125" customWidth="1"/>
    <col min="7" max="7" width="11.85546875" customWidth="1"/>
    <col min="8" max="8" width="18.5703125" customWidth="1"/>
  </cols>
  <sheetData>
    <row r="1" spans="1:20">
      <c r="A1" s="1" t="s">
        <v>0</v>
      </c>
      <c r="B1" s="1" t="s">
        <v>1</v>
      </c>
      <c r="C1" s="1" t="s">
        <v>2</v>
      </c>
      <c r="D1" s="1" t="s">
        <v>82</v>
      </c>
      <c r="E1" s="1" t="s">
        <v>3</v>
      </c>
      <c r="F1" s="1" t="s">
        <v>4</v>
      </c>
      <c r="G1" s="1" t="s">
        <v>5</v>
      </c>
      <c r="H1" s="1" t="s">
        <v>6</v>
      </c>
      <c r="K1" s="6" t="s">
        <v>83</v>
      </c>
      <c r="M1" s="8" t="s">
        <v>84</v>
      </c>
      <c r="N1" s="8"/>
      <c r="O1" s="6" t="s">
        <v>85</v>
      </c>
    </row>
    <row r="2" spans="1:20">
      <c r="A2" s="2">
        <v>1</v>
      </c>
      <c r="B2" s="3" t="s">
        <v>7</v>
      </c>
      <c r="C2" s="3" t="s">
        <v>8</v>
      </c>
      <c r="D2" s="5" t="str">
        <f>B2&amp;" "&amp;C2</f>
        <v>Filip Kostić</v>
      </c>
      <c r="E2" s="4" t="s">
        <v>9</v>
      </c>
      <c r="F2" s="3" t="s">
        <v>63</v>
      </c>
      <c r="G2" s="2">
        <v>1</v>
      </c>
      <c r="H2" s="3" t="s">
        <v>75</v>
      </c>
      <c r="M2" s="8"/>
      <c r="N2" s="8"/>
    </row>
    <row r="3" spans="1:20">
      <c r="A3" s="2">
        <v>2</v>
      </c>
      <c r="B3" s="3" t="s">
        <v>10</v>
      </c>
      <c r="C3" s="3" t="s">
        <v>11</v>
      </c>
      <c r="D3" s="5" t="str">
        <f>B3&amp;" "&amp;C3</f>
        <v>Dejan Milosavljević</v>
      </c>
      <c r="E3" s="4" t="s">
        <v>12</v>
      </c>
      <c r="F3" s="3" t="s">
        <v>64</v>
      </c>
      <c r="G3" s="2">
        <v>4</v>
      </c>
      <c r="H3" s="3" t="s">
        <v>76</v>
      </c>
      <c r="M3" s="8"/>
      <c r="N3" s="8"/>
      <c r="S3" s="9" t="s">
        <v>86</v>
      </c>
    </row>
    <row r="4" spans="1:20">
      <c r="A4" s="2">
        <v>3</v>
      </c>
      <c r="B4" s="3" t="s">
        <v>13</v>
      </c>
      <c r="C4" s="3" t="s">
        <v>14</v>
      </c>
      <c r="D4" s="5" t="str">
        <f>B4&amp;" "&amp;C4</f>
        <v>Željko Simić</v>
      </c>
      <c r="E4" s="4" t="s">
        <v>15</v>
      </c>
      <c r="F4" s="3" t="s">
        <v>63</v>
      </c>
      <c r="G4" s="2">
        <v>7</v>
      </c>
      <c r="H4" s="3" t="s">
        <v>81</v>
      </c>
      <c r="M4" s="8"/>
      <c r="N4" s="8"/>
      <c r="S4" s="9"/>
    </row>
    <row r="5" spans="1:20">
      <c r="A5" s="2">
        <v>4</v>
      </c>
      <c r="B5" s="3" t="s">
        <v>16</v>
      </c>
      <c r="C5" s="3" t="s">
        <v>17</v>
      </c>
      <c r="D5" s="5" t="str">
        <f>B5&amp;" "&amp;C5</f>
        <v>Ivanka Antić</v>
      </c>
      <c r="E5" s="4" t="s">
        <v>18</v>
      </c>
      <c r="F5" s="3" t="s">
        <v>73</v>
      </c>
      <c r="G5" s="2">
        <v>3</v>
      </c>
      <c r="H5" s="3" t="s">
        <v>76</v>
      </c>
      <c r="S5" s="9"/>
    </row>
    <row r="6" spans="1:20">
      <c r="A6" s="2">
        <v>5</v>
      </c>
      <c r="B6" s="3" t="s">
        <v>19</v>
      </c>
      <c r="C6" s="3" t="s">
        <v>20</v>
      </c>
      <c r="D6" s="5" t="str">
        <f>B6&amp;" "&amp;C6</f>
        <v>Milica Marić</v>
      </c>
      <c r="E6" s="4" t="s">
        <v>21</v>
      </c>
      <c r="F6" s="3" t="s">
        <v>74</v>
      </c>
      <c r="G6" s="2"/>
      <c r="H6" s="3" t="s">
        <v>76</v>
      </c>
    </row>
    <row r="7" spans="1:20">
      <c r="A7" s="2">
        <v>6</v>
      </c>
      <c r="B7" s="3" t="s">
        <v>22</v>
      </c>
      <c r="C7" s="3" t="s">
        <v>23</v>
      </c>
      <c r="D7" s="5" t="str">
        <f>B7&amp;" "&amp;C7</f>
        <v>Milan Radin</v>
      </c>
      <c r="E7" s="4" t="s">
        <v>24</v>
      </c>
      <c r="F7" s="3" t="s">
        <v>63</v>
      </c>
      <c r="G7" s="2">
        <v>13</v>
      </c>
      <c r="H7" s="3" t="s">
        <v>76</v>
      </c>
    </row>
    <row r="8" spans="1:20">
      <c r="A8" s="2">
        <v>7</v>
      </c>
      <c r="B8" s="3" t="s">
        <v>25</v>
      </c>
      <c r="C8" s="3" t="s">
        <v>26</v>
      </c>
      <c r="D8" s="5" t="str">
        <f>B8&amp;" "&amp;C8</f>
        <v>Nikola Aleksić</v>
      </c>
      <c r="E8" s="4" t="s">
        <v>27</v>
      </c>
      <c r="F8" s="3" t="s">
        <v>72</v>
      </c>
      <c r="G8" s="2">
        <v>7</v>
      </c>
      <c r="H8" s="3" t="s">
        <v>80</v>
      </c>
    </row>
    <row r="9" spans="1:20">
      <c r="A9" s="2">
        <v>8</v>
      </c>
      <c r="B9" s="3" t="s">
        <v>28</v>
      </c>
      <c r="C9" s="3" t="s">
        <v>29</v>
      </c>
      <c r="D9" s="5" t="str">
        <f>B9&amp;" "&amp;C9</f>
        <v>Denis Jovičić</v>
      </c>
      <c r="E9" s="4" t="s">
        <v>30</v>
      </c>
      <c r="F9" s="3" t="s">
        <v>71</v>
      </c>
      <c r="G9" s="2">
        <v>7</v>
      </c>
      <c r="H9" s="3" t="s">
        <v>80</v>
      </c>
      <c r="N9" s="7" t="s">
        <v>87</v>
      </c>
      <c r="O9" s="7"/>
      <c r="P9" s="7"/>
    </row>
    <row r="10" spans="1:20">
      <c r="A10" s="2">
        <v>9</v>
      </c>
      <c r="B10" s="3" t="s">
        <v>31</v>
      </c>
      <c r="C10" s="3" t="s">
        <v>32</v>
      </c>
      <c r="D10" s="5" t="str">
        <f>B10&amp;" "&amp;C10</f>
        <v>Anica Perić</v>
      </c>
      <c r="E10" s="4" t="s">
        <v>33</v>
      </c>
      <c r="F10" s="3" t="s">
        <v>64</v>
      </c>
      <c r="G10" s="2">
        <v>13</v>
      </c>
      <c r="H10" s="3" t="s">
        <v>75</v>
      </c>
      <c r="P10" s="6" t="s">
        <v>88</v>
      </c>
      <c r="T10" s="9" t="s">
        <v>90</v>
      </c>
    </row>
    <row r="11" spans="1:20">
      <c r="A11" s="2">
        <v>10</v>
      </c>
      <c r="B11" s="3" t="s">
        <v>34</v>
      </c>
      <c r="C11" s="3" t="s">
        <v>26</v>
      </c>
      <c r="D11" s="5" t="str">
        <f>B11&amp;" "&amp;C11</f>
        <v>Ivan Aleksić</v>
      </c>
      <c r="E11" s="4" t="s">
        <v>35</v>
      </c>
      <c r="F11" s="3" t="s">
        <v>62</v>
      </c>
      <c r="G11" s="2">
        <v>101</v>
      </c>
      <c r="H11" s="3" t="s">
        <v>80</v>
      </c>
      <c r="T11" s="9"/>
    </row>
    <row r="12" spans="1:20">
      <c r="A12" s="2">
        <v>11</v>
      </c>
      <c r="B12" s="3" t="s">
        <v>36</v>
      </c>
      <c r="C12" s="3" t="s">
        <v>37</v>
      </c>
      <c r="D12" s="5" t="str">
        <f>B12&amp;" "&amp;C12</f>
        <v>Aleksa Dimić</v>
      </c>
      <c r="E12" s="4" t="s">
        <v>38</v>
      </c>
      <c r="F12" s="3" t="s">
        <v>70</v>
      </c>
      <c r="G12" s="2">
        <v>4</v>
      </c>
      <c r="H12" s="3" t="s">
        <v>76</v>
      </c>
      <c r="N12" s="8" t="s">
        <v>91</v>
      </c>
      <c r="O12" s="8"/>
      <c r="R12" s="7" t="s">
        <v>89</v>
      </c>
      <c r="S12" s="7"/>
      <c r="T12" s="9"/>
    </row>
    <row r="13" spans="1:20">
      <c r="A13" s="2">
        <v>12</v>
      </c>
      <c r="B13" s="3" t="s">
        <v>39</v>
      </c>
      <c r="C13" s="3" t="s">
        <v>40</v>
      </c>
      <c r="D13" s="5" t="str">
        <f>B13&amp;" "&amp;C13</f>
        <v>Žana Ivković</v>
      </c>
      <c r="E13" s="4" t="s">
        <v>41</v>
      </c>
      <c r="F13" s="3" t="s">
        <v>69</v>
      </c>
      <c r="G13" s="2"/>
      <c r="H13" s="3" t="s">
        <v>75</v>
      </c>
      <c r="N13" s="8"/>
      <c r="O13" s="8"/>
      <c r="T13" s="9"/>
    </row>
    <row r="14" spans="1:20">
      <c r="A14" s="2">
        <v>13</v>
      </c>
      <c r="B14" s="3" t="s">
        <v>42</v>
      </c>
      <c r="C14" s="3" t="s">
        <v>43</v>
      </c>
      <c r="D14" s="5" t="str">
        <f>B14&amp;" "&amp;C14</f>
        <v>Marko Jovanović</v>
      </c>
      <c r="E14" s="4" t="s">
        <v>44</v>
      </c>
      <c r="F14" s="3" t="s">
        <v>68</v>
      </c>
      <c r="G14" s="2">
        <v>1</v>
      </c>
      <c r="H14" s="3" t="s">
        <v>76</v>
      </c>
      <c r="N14" s="8"/>
      <c r="O14" s="8"/>
      <c r="T14" s="9"/>
    </row>
    <row r="15" spans="1:20">
      <c r="A15" s="2">
        <v>14</v>
      </c>
      <c r="B15" s="3" t="s">
        <v>45</v>
      </c>
      <c r="C15" s="3" t="s">
        <v>46</v>
      </c>
      <c r="D15" s="5" t="str">
        <f>B15&amp;" "&amp;C15</f>
        <v>Žarko Stojisavljević</v>
      </c>
      <c r="E15" s="4" t="s">
        <v>47</v>
      </c>
      <c r="F15" s="3" t="s">
        <v>63</v>
      </c>
      <c r="G15" s="2">
        <v>1</v>
      </c>
      <c r="H15" s="3" t="s">
        <v>77</v>
      </c>
      <c r="N15" s="8"/>
      <c r="O15" s="8"/>
      <c r="T15" s="9"/>
    </row>
    <row r="16" spans="1:20">
      <c r="A16" s="2">
        <v>15</v>
      </c>
      <c r="B16" s="3" t="s">
        <v>48</v>
      </c>
      <c r="C16" s="3" t="s">
        <v>49</v>
      </c>
      <c r="D16" s="5" t="str">
        <f>B16&amp;" "&amp;C16</f>
        <v>Aljioša Ivanović</v>
      </c>
      <c r="E16" s="4" t="s">
        <v>50</v>
      </c>
      <c r="F16" s="3" t="s">
        <v>67</v>
      </c>
      <c r="G16" s="2">
        <v>7</v>
      </c>
      <c r="H16" s="3" t="s">
        <v>76</v>
      </c>
    </row>
    <row r="17" spans="1:13">
      <c r="A17" s="2">
        <v>16</v>
      </c>
      <c r="B17" s="3" t="s">
        <v>51</v>
      </c>
      <c r="C17" s="3" t="s">
        <v>52</v>
      </c>
      <c r="D17" s="5" t="str">
        <f>B17&amp;" "&amp;C17</f>
        <v>Jovana Nikolić</v>
      </c>
      <c r="E17" s="4" t="s">
        <v>53</v>
      </c>
      <c r="F17" s="3" t="s">
        <v>66</v>
      </c>
      <c r="G17" s="2">
        <v>4</v>
      </c>
      <c r="H17" s="3" t="s">
        <v>78</v>
      </c>
    </row>
    <row r="18" spans="1:13">
      <c r="A18" s="2">
        <v>17</v>
      </c>
      <c r="B18" s="3" t="s">
        <v>54</v>
      </c>
      <c r="C18" s="3" t="s">
        <v>55</v>
      </c>
      <c r="D18" s="5" t="str">
        <f>B18&amp;" "&amp;C18</f>
        <v>Jovan Savić</v>
      </c>
      <c r="E18" s="4" t="s">
        <v>56</v>
      </c>
      <c r="F18" s="3" t="s">
        <v>62</v>
      </c>
      <c r="G18" s="2">
        <v>25</v>
      </c>
      <c r="H18" s="3" t="s">
        <v>79</v>
      </c>
    </row>
    <row r="19" spans="1:13">
      <c r="A19" s="2">
        <v>18</v>
      </c>
      <c r="B19" s="3" t="s">
        <v>57</v>
      </c>
      <c r="C19" s="3" t="s">
        <v>58</v>
      </c>
      <c r="D19" s="5" t="str">
        <f>B19&amp;" "&amp;C19</f>
        <v>Kosta Belić</v>
      </c>
      <c r="E19" s="4" t="s">
        <v>59</v>
      </c>
      <c r="F19" s="3" t="s">
        <v>65</v>
      </c>
      <c r="G19" s="2">
        <v>19</v>
      </c>
      <c r="H19" s="3" t="s">
        <v>78</v>
      </c>
    </row>
    <row r="20" spans="1:13">
      <c r="A20" s="10">
        <v>19</v>
      </c>
      <c r="B20" s="11" t="s">
        <v>60</v>
      </c>
      <c r="C20" s="11" t="s">
        <v>43</v>
      </c>
      <c r="D20" s="12" t="str">
        <f>B20&amp;" "&amp;C20</f>
        <v>Milena Jovanović</v>
      </c>
      <c r="E20" s="13" t="s">
        <v>61</v>
      </c>
      <c r="F20" s="11" t="s">
        <v>64</v>
      </c>
      <c r="G20" s="10">
        <v>3</v>
      </c>
      <c r="H20" s="11" t="s">
        <v>75</v>
      </c>
    </row>
    <row r="21" spans="1:13">
      <c r="A21">
        <f>COUNT(A2:A20)</f>
        <v>19</v>
      </c>
      <c r="B21">
        <f>COUNTA(B2:B20)</f>
        <v>19</v>
      </c>
      <c r="G21">
        <f>COUNTBLANK(G2:G20)</f>
        <v>2</v>
      </c>
    </row>
    <row r="22" spans="1:13">
      <c r="G22" s="2">
        <f>SUM(G2:G20)</f>
        <v>220</v>
      </c>
    </row>
    <row r="23" spans="1:13">
      <c r="G23" s="15">
        <f>SUM(G2:G20)/COUNT(G2:G20)</f>
        <v>12.941176470588236</v>
      </c>
    </row>
    <row r="24" spans="1:13">
      <c r="G24" s="14">
        <f>AVERAGE(G2:G20)</f>
        <v>12.941176470588236</v>
      </c>
    </row>
    <row r="25" spans="1:13">
      <c r="K25" s="8" t="s">
        <v>92</v>
      </c>
      <c r="L25" s="8"/>
      <c r="M25" s="8"/>
    </row>
    <row r="26" spans="1:13">
      <c r="K26" s="8"/>
      <c r="L26" s="8"/>
      <c r="M26" s="8"/>
    </row>
    <row r="27" spans="1:13">
      <c r="K27" s="8"/>
      <c r="L27" s="8"/>
      <c r="M27" s="8"/>
    </row>
  </sheetData>
  <autoFilter ref="A1:H20">
    <sortState ref="A2:H20">
      <sortCondition ref="A1:A20"/>
    </sortState>
  </autoFilter>
  <sortState ref="A2:H20">
    <sortCondition ref="F2:F20"/>
    <sortCondition descending="1" ref="C2:C20"/>
  </sortState>
  <mergeCells count="7">
    <mergeCell ref="K25:M27"/>
    <mergeCell ref="M1:N4"/>
    <mergeCell ref="S3:S5"/>
    <mergeCell ref="N9:P9"/>
    <mergeCell ref="N12:O15"/>
    <mergeCell ref="T10:T15"/>
    <mergeCell ref="R12:S1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Podaci o studentima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2018-02-27T08:08:20Z</dcterms:created>
  <dcterms:modified xsi:type="dcterms:W3CDTF">2018-02-27T08:31:40Z</dcterms:modified>
</cp:coreProperties>
</file>